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435" windowHeight="12435" activeTab="1"/>
  </bookViews>
  <sheets>
    <sheet name="Blad 1" sheetId="1" r:id="rId1"/>
    <sheet name="Blad 2" sheetId="2" r:id="rId2"/>
  </sheets>
  <definedNames>
    <definedName name="_xlnm.Print_Area" localSheetId="0">'Blad 1'!$A$1:$S$34</definedName>
    <definedName name="_xlnm.Print_Area" localSheetId="1">'Blad 2'!$A$1:$AB$55</definedName>
  </definedNames>
  <calcPr fullCalcOnLoad="1"/>
</workbook>
</file>

<file path=xl/sharedStrings.xml><?xml version="1.0" encoding="utf-8"?>
<sst xmlns="http://schemas.openxmlformats.org/spreadsheetml/2006/main" count="124" uniqueCount="55">
  <si>
    <t>Hoofdsom</t>
  </si>
  <si>
    <t>Tradedate</t>
  </si>
  <si>
    <t>Euribor</t>
  </si>
  <si>
    <t>6-maands</t>
  </si>
  <si>
    <t>Dgn</t>
  </si>
  <si>
    <t>In-the-</t>
  </si>
  <si>
    <t>money</t>
  </si>
  <si>
    <t>perc.</t>
  </si>
  <si>
    <t>bedrag</t>
  </si>
  <si>
    <t>A</t>
  </si>
  <si>
    <t>B</t>
  </si>
  <si>
    <t>C</t>
  </si>
  <si>
    <t>D</t>
  </si>
  <si>
    <t>E</t>
  </si>
  <si>
    <t>F</t>
  </si>
  <si>
    <t>G</t>
  </si>
  <si>
    <t>H</t>
  </si>
  <si>
    <t>werkdagen</t>
  </si>
  <si>
    <t>C   - / - 2</t>
  </si>
  <si>
    <t>Strike Rate</t>
  </si>
  <si>
    <t>Betaal-</t>
  </si>
  <si>
    <t>datum</t>
  </si>
  <si>
    <t>Startdatum</t>
  </si>
  <si>
    <t>periode</t>
  </si>
  <si>
    <t>Periode-</t>
  </si>
  <si>
    <t>nummer</t>
  </si>
  <si>
    <t>I</t>
  </si>
  <si>
    <t>J</t>
  </si>
  <si>
    <t>C-E</t>
  </si>
  <si>
    <t>G   - / -   H</t>
  </si>
  <si>
    <t>D * F * I / 36000</t>
  </si>
  <si>
    <t>percentage</t>
  </si>
  <si>
    <t>Eind-</t>
  </si>
  <si>
    <t>Aantal</t>
  </si>
  <si>
    <t>contract-</t>
  </si>
  <si>
    <t>dagen</t>
  </si>
  <si>
    <t>FLOOR - rente</t>
  </si>
  <si>
    <t>( is 60</t>
  </si>
  <si>
    <t xml:space="preserve"> = fixingdatum</t>
  </si>
  <si>
    <t>FLOOR - premie</t>
  </si>
  <si>
    <t>Premie-</t>
  </si>
  <si>
    <t>E - / - A</t>
  </si>
  <si>
    <t>contract</t>
  </si>
  <si>
    <t>per jaar</t>
  </si>
  <si>
    <t>BasisPunten)</t>
  </si>
  <si>
    <t>type Buy</t>
  </si>
  <si>
    <t>als &lt;  0</t>
  </si>
  <si>
    <t>Bouwfonds ontvangt rente als de 6-maands Euribor rente lager is dan de Strike Rate</t>
  </si>
  <si>
    <t>Voorbeeld</t>
  </si>
  <si>
    <t>3-maands</t>
  </si>
  <si>
    <t>Fixing</t>
  </si>
  <si>
    <t>Accrue</t>
  </si>
  <si>
    <t>from</t>
  </si>
  <si>
    <t>to</t>
  </si>
  <si>
    <t>Bouwfonds ontvangt rente als de 3-maands Euribor rente lager is dan de Strike Rate</t>
  </si>
</sst>
</file>

<file path=xl/styles.xml><?xml version="1.0" encoding="utf-8"?>
<styleSheet xmlns="http://schemas.openxmlformats.org/spreadsheetml/2006/main">
  <numFmts count="4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413]dddd\,\ \ d\ mmmm\ yyyy"/>
    <numFmt numFmtId="181" formatCode="0.000000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[$€-2]\ #.##000_);[Red]\([$€-2]\ #.##000\)"/>
    <numFmt numFmtId="187" formatCode="0.000"/>
    <numFmt numFmtId="188" formatCode="0.00000"/>
    <numFmt numFmtId="189" formatCode="0.0000000"/>
    <numFmt numFmtId="190" formatCode="_-* #,##0.000\ _€_-;\-* #,##0.000\ _€_-;_-* &quot;-&quot;??\ _€_-;_-@_-"/>
    <numFmt numFmtId="191" formatCode="_-* #,##0.0000\ _€_-;\-* #,##0.0000\ _€_-;_-* &quot;-&quot;??\ _€_-;_-@_-"/>
    <numFmt numFmtId="192" formatCode="_-* #,##0.00000\ _€_-;\-* #,##0.00000\ _€_-;_-* &quot;-&quot;??\ _€_-;_-@_-"/>
    <numFmt numFmtId="193" formatCode="_-* #,##0.000000\ _€_-;\-* #,##0.000000\ _€_-;_-* &quot;-&quot;??\ _€_-;_-@_-"/>
    <numFmt numFmtId="194" formatCode="_-* #,##0.0000000\ _€_-;\-* #,##0.0000000\ _€_-;_-* &quot;-&quot;??\ _€_-;_-@_-"/>
    <numFmt numFmtId="195" formatCode="[$-413]dddd\,\ d\ mmmm\ yyyy"/>
    <numFmt numFmtId="196" formatCode="#,##0.000"/>
    <numFmt numFmtId="197" formatCode="0.0000"/>
    <numFmt numFmtId="198" formatCode="#,##0.0000"/>
    <numFmt numFmtId="199" formatCode="#,##0.00000"/>
    <numFmt numFmtId="200" formatCode="#,##0.000000"/>
    <numFmt numFmtId="201" formatCode="#,##0.0000000"/>
    <numFmt numFmtId="202" formatCode="#,##0.00000000"/>
    <numFmt numFmtId="203" formatCode="#,##0.000000000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14" fontId="3" fillId="0" borderId="0" xfId="0" applyNumberFormat="1" applyFont="1" applyAlignment="1">
      <alignment/>
    </xf>
    <xf numFmtId="0" fontId="0" fillId="0" borderId="1" xfId="0" applyBorder="1" applyAlignment="1">
      <alignment/>
    </xf>
    <xf numFmtId="196" fontId="0" fillId="0" borderId="0" xfId="0" applyNumberFormat="1" applyAlignment="1">
      <alignment/>
    </xf>
    <xf numFmtId="187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14" fontId="0" fillId="0" borderId="0" xfId="0" applyNumberFormat="1" applyAlignment="1">
      <alignment horizontal="right"/>
    </xf>
    <xf numFmtId="187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0" borderId="1" xfId="0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5" fillId="0" borderId="0" xfId="0" applyFont="1" applyAlignment="1">
      <alignment/>
    </xf>
    <xf numFmtId="196" fontId="3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181" fontId="0" fillId="0" borderId="0" xfId="0" applyNumberFormat="1" applyAlignment="1">
      <alignment horizontal="right"/>
    </xf>
    <xf numFmtId="181" fontId="0" fillId="0" borderId="1" xfId="0" applyNumberFormat="1" applyBorder="1" applyAlignment="1">
      <alignment horizontal="right"/>
    </xf>
    <xf numFmtId="200" fontId="0" fillId="0" borderId="0" xfId="0" applyNumberFormat="1" applyAlignment="1">
      <alignment/>
    </xf>
    <xf numFmtId="20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33"/>
  <sheetViews>
    <sheetView workbookViewId="0" topLeftCell="A1">
      <selection activeCell="C40" sqref="C40"/>
    </sheetView>
  </sheetViews>
  <sheetFormatPr defaultColWidth="9.140625" defaultRowHeight="12.75"/>
  <cols>
    <col min="1" max="1" width="1.7109375" style="0" customWidth="1"/>
    <col min="2" max="2" width="10.7109375" style="0" customWidth="1"/>
    <col min="3" max="3" width="7.421875" style="0" customWidth="1"/>
    <col min="4" max="4" width="1.8515625" style="0" customWidth="1"/>
    <col min="5" max="5" width="11.7109375" style="0" customWidth="1"/>
    <col min="6" max="6" width="1.8515625" style="0" customWidth="1"/>
    <col min="7" max="7" width="11.8515625" style="0" customWidth="1"/>
    <col min="8" max="8" width="1.8515625" style="0" customWidth="1"/>
    <col min="9" max="9" width="11.00390625" style="0" customWidth="1"/>
    <col min="10" max="10" width="1.8515625" style="0" customWidth="1"/>
    <col min="11" max="11" width="8.7109375" style="0" customWidth="1"/>
    <col min="12" max="12" width="1.7109375" style="0" customWidth="1"/>
    <col min="13" max="13" width="11.28125" style="0" customWidth="1"/>
    <col min="14" max="14" width="1.7109375" style="0" customWidth="1"/>
    <col min="16" max="16" width="1.8515625" style="0" customWidth="1"/>
    <col min="17" max="17" width="9.7109375" style="0" customWidth="1"/>
    <col min="18" max="18" width="2.57421875" style="0" customWidth="1"/>
    <col min="19" max="19" width="14.57421875" style="2" customWidth="1"/>
    <col min="20" max="20" width="2.8515625" style="0" customWidth="1"/>
    <col min="21" max="21" width="18.421875" style="0" customWidth="1"/>
    <col min="22" max="22" width="9.421875" style="0" customWidth="1"/>
  </cols>
  <sheetData>
    <row r="1" ht="12.75">
      <c r="B1" s="20" t="s">
        <v>48</v>
      </c>
    </row>
    <row r="3" spans="2:7" ht="12.75">
      <c r="B3" s="6" t="s">
        <v>36</v>
      </c>
      <c r="E3" t="s">
        <v>45</v>
      </c>
      <c r="G3" t="s">
        <v>47</v>
      </c>
    </row>
    <row r="5" spans="2:19" ht="12.75">
      <c r="B5" s="4" t="s">
        <v>9</v>
      </c>
      <c r="C5" s="4" t="s">
        <v>10</v>
      </c>
      <c r="E5" s="4" t="s">
        <v>11</v>
      </c>
      <c r="G5" s="4" t="s">
        <v>12</v>
      </c>
      <c r="I5" s="4" t="s">
        <v>13</v>
      </c>
      <c r="K5" s="4" t="s">
        <v>14</v>
      </c>
      <c r="M5" s="4" t="s">
        <v>15</v>
      </c>
      <c r="O5" s="14" t="s">
        <v>16</v>
      </c>
      <c r="Q5" s="4" t="s">
        <v>26</v>
      </c>
      <c r="S5" s="14" t="s">
        <v>27</v>
      </c>
    </row>
    <row r="7" spans="2:19" ht="12.75">
      <c r="B7" s="4" t="s">
        <v>1</v>
      </c>
      <c r="C7" s="4" t="s">
        <v>24</v>
      </c>
      <c r="E7" s="4" t="s">
        <v>22</v>
      </c>
      <c r="F7" s="4"/>
      <c r="G7" s="4" t="s">
        <v>0</v>
      </c>
      <c r="H7" s="4"/>
      <c r="I7" s="4" t="s">
        <v>20</v>
      </c>
      <c r="J7" s="4"/>
      <c r="K7" s="4" t="s">
        <v>4</v>
      </c>
      <c r="L7" s="4"/>
      <c r="M7" s="4" t="s">
        <v>2</v>
      </c>
      <c r="N7" s="4"/>
      <c r="O7" s="4" t="s">
        <v>19</v>
      </c>
      <c r="P7" s="4"/>
      <c r="Q7" s="4" t="s">
        <v>5</v>
      </c>
      <c r="R7" s="4"/>
      <c r="S7" s="4" t="s">
        <v>5</v>
      </c>
    </row>
    <row r="8" spans="2:19" ht="12.75">
      <c r="B8" s="4"/>
      <c r="C8" s="4" t="s">
        <v>25</v>
      </c>
      <c r="E8" s="4" t="s">
        <v>23</v>
      </c>
      <c r="F8" s="4"/>
      <c r="G8" s="4"/>
      <c r="H8" s="4"/>
      <c r="I8" s="4" t="s">
        <v>21</v>
      </c>
      <c r="J8" s="4"/>
      <c r="K8" s="4"/>
      <c r="L8" s="4"/>
      <c r="M8" s="4" t="s">
        <v>3</v>
      </c>
      <c r="N8" s="4"/>
      <c r="O8" s="4"/>
      <c r="P8" s="4"/>
      <c r="Q8" s="4" t="s">
        <v>6</v>
      </c>
      <c r="R8" s="4"/>
      <c r="S8" s="4" t="s">
        <v>6</v>
      </c>
    </row>
    <row r="9" spans="2:19" ht="12.75">
      <c r="B9" s="11"/>
      <c r="C9" s="11"/>
      <c r="E9" s="18"/>
      <c r="F9" s="4"/>
      <c r="G9" s="19"/>
      <c r="H9" s="4"/>
      <c r="I9" s="18"/>
      <c r="J9" s="4"/>
      <c r="K9" s="18"/>
      <c r="L9" s="4"/>
      <c r="M9" s="18"/>
      <c r="N9" s="4"/>
      <c r="O9" s="18"/>
      <c r="P9" s="4"/>
      <c r="Q9" s="18" t="s">
        <v>7</v>
      </c>
      <c r="R9" s="4"/>
      <c r="S9" s="18" t="s">
        <v>8</v>
      </c>
    </row>
    <row r="10" spans="4:7" ht="12.75">
      <c r="D10" s="1"/>
      <c r="G10" s="2"/>
    </row>
    <row r="11" spans="2:7" ht="12.75">
      <c r="B11" s="15">
        <v>38701</v>
      </c>
      <c r="E11" s="1"/>
      <c r="G11" s="2"/>
    </row>
    <row r="12" spans="3:17" ht="12.75">
      <c r="C12">
        <v>1</v>
      </c>
      <c r="E12" s="1">
        <v>38883</v>
      </c>
      <c r="G12" s="9">
        <v>5000000</v>
      </c>
      <c r="I12" s="1">
        <v>39066</v>
      </c>
      <c r="K12" s="5">
        <f>I12-E12</f>
        <v>183</v>
      </c>
      <c r="M12" s="13">
        <v>2.475</v>
      </c>
      <c r="O12" s="12">
        <v>2</v>
      </c>
      <c r="Q12" s="12"/>
    </row>
    <row r="13" spans="3:17" ht="12.75">
      <c r="C13">
        <v>2</v>
      </c>
      <c r="E13" s="1">
        <v>39066</v>
      </c>
      <c r="G13" s="9">
        <v>5000000</v>
      </c>
      <c r="I13" s="1">
        <v>39248</v>
      </c>
      <c r="K13" s="5">
        <f aca="true" t="shared" si="0" ref="K13:K18">I13-E13</f>
        <v>182</v>
      </c>
      <c r="M13" s="13">
        <v>2</v>
      </c>
      <c r="O13" s="12">
        <v>2</v>
      </c>
      <c r="Q13" s="12"/>
    </row>
    <row r="14" spans="3:19" ht="12.75">
      <c r="C14">
        <v>3</v>
      </c>
      <c r="E14" s="1">
        <v>39248</v>
      </c>
      <c r="G14" s="9">
        <v>5000000</v>
      </c>
      <c r="I14" s="1">
        <v>39431</v>
      </c>
      <c r="K14" s="5">
        <f t="shared" si="0"/>
        <v>183</v>
      </c>
      <c r="M14" s="13">
        <v>1.5</v>
      </c>
      <c r="O14" s="12">
        <v>2</v>
      </c>
      <c r="Q14" s="12">
        <f>M14-O14</f>
        <v>-0.5</v>
      </c>
      <c r="S14" s="3">
        <f>G14*K14*Q14/36000</f>
        <v>-12708.333333333334</v>
      </c>
    </row>
    <row r="15" spans="3:19" ht="12.75">
      <c r="C15">
        <v>4</v>
      </c>
      <c r="E15" s="1">
        <v>39431</v>
      </c>
      <c r="G15" s="9">
        <v>5000000</v>
      </c>
      <c r="I15" s="1">
        <v>39614</v>
      </c>
      <c r="K15" s="5">
        <f t="shared" si="0"/>
        <v>183</v>
      </c>
      <c r="M15" s="13">
        <v>1.25</v>
      </c>
      <c r="O15" s="12">
        <v>2</v>
      </c>
      <c r="Q15" s="12">
        <f>M15-O15</f>
        <v>-0.75</v>
      </c>
      <c r="S15" s="3">
        <f>G15*K15*Q15/36000</f>
        <v>-19062.5</v>
      </c>
    </row>
    <row r="16" spans="3:19" ht="12.75">
      <c r="C16">
        <v>5</v>
      </c>
      <c r="E16" s="1">
        <v>39614</v>
      </c>
      <c r="G16" s="9">
        <v>5000000</v>
      </c>
      <c r="I16" s="1">
        <v>39797</v>
      </c>
      <c r="K16" s="5">
        <f t="shared" si="0"/>
        <v>183</v>
      </c>
      <c r="M16" s="13">
        <v>1</v>
      </c>
      <c r="O16" s="12">
        <v>2</v>
      </c>
      <c r="Q16" s="12">
        <f>M16-O16</f>
        <v>-1</v>
      </c>
      <c r="S16" s="3">
        <f>G16*K16*Q16/36000</f>
        <v>-25416.666666666668</v>
      </c>
    </row>
    <row r="17" spans="3:19" ht="12.75">
      <c r="C17">
        <v>6</v>
      </c>
      <c r="E17" s="1">
        <v>39797</v>
      </c>
      <c r="G17" s="9">
        <v>5000000</v>
      </c>
      <c r="I17" s="1">
        <v>39979</v>
      </c>
      <c r="K17" s="5">
        <f t="shared" si="0"/>
        <v>182</v>
      </c>
      <c r="M17" s="13">
        <v>0.75</v>
      </c>
      <c r="O17" s="12">
        <v>2</v>
      </c>
      <c r="Q17" s="12">
        <f>M17-O17</f>
        <v>-1.25</v>
      </c>
      <c r="S17" s="3">
        <f>G17*K17*Q17/36000</f>
        <v>-31597.222222222223</v>
      </c>
    </row>
    <row r="18" spans="3:19" ht="12.75">
      <c r="C18">
        <v>7</v>
      </c>
      <c r="E18" s="1">
        <v>39979</v>
      </c>
      <c r="G18" s="9">
        <v>5000000</v>
      </c>
      <c r="I18" s="1">
        <v>40162</v>
      </c>
      <c r="K18" s="5">
        <f t="shared" si="0"/>
        <v>183</v>
      </c>
      <c r="M18" s="13">
        <v>0.75</v>
      </c>
      <c r="O18" s="12">
        <v>2</v>
      </c>
      <c r="Q18" s="12">
        <f>M18-O18</f>
        <v>-1.25</v>
      </c>
      <c r="S18" s="3">
        <f>G18*K18*Q18/36000</f>
        <v>-31770.833333333332</v>
      </c>
    </row>
    <row r="19" spans="5:17" ht="12.75">
      <c r="E19" s="1"/>
      <c r="G19" s="9"/>
      <c r="M19" s="13"/>
      <c r="O19" s="12"/>
      <c r="Q19" s="12"/>
    </row>
    <row r="20" spans="7:19" ht="12.75">
      <c r="G20" s="9"/>
      <c r="K20" s="4" t="s">
        <v>28</v>
      </c>
      <c r="M20" s="4" t="s">
        <v>18</v>
      </c>
      <c r="Q20" s="4" t="s">
        <v>29</v>
      </c>
      <c r="S20" s="14" t="s">
        <v>30</v>
      </c>
    </row>
    <row r="21" spans="7:17" ht="12.75">
      <c r="G21" s="9"/>
      <c r="M21" s="4" t="s">
        <v>17</v>
      </c>
      <c r="Q21" s="4" t="s">
        <v>46</v>
      </c>
    </row>
    <row r="22" spans="7:13" ht="12.75">
      <c r="G22" s="9"/>
      <c r="M22" s="4" t="s">
        <v>38</v>
      </c>
    </row>
    <row r="23" ht="12.75">
      <c r="G23" s="9"/>
    </row>
    <row r="24" spans="2:7" ht="12.75">
      <c r="B24" s="6" t="s">
        <v>39</v>
      </c>
      <c r="G24" s="9"/>
    </row>
    <row r="25" ht="12.75">
      <c r="G25" s="9"/>
    </row>
    <row r="26" spans="2:19" ht="12.75">
      <c r="B26" s="4" t="s">
        <v>1</v>
      </c>
      <c r="G26" s="4" t="s">
        <v>0</v>
      </c>
      <c r="I26" s="4" t="s">
        <v>32</v>
      </c>
      <c r="K26" s="4" t="s">
        <v>33</v>
      </c>
      <c r="M26" s="4" t="s">
        <v>40</v>
      </c>
      <c r="Q26" s="4" t="s">
        <v>40</v>
      </c>
      <c r="S26" s="4" t="s">
        <v>40</v>
      </c>
    </row>
    <row r="27" spans="9:19" ht="12.75">
      <c r="I27" s="4" t="s">
        <v>21</v>
      </c>
      <c r="K27" s="4" t="s">
        <v>34</v>
      </c>
      <c r="M27" s="4" t="s">
        <v>31</v>
      </c>
      <c r="Q27" s="4" t="s">
        <v>31</v>
      </c>
      <c r="S27" s="4" t="s">
        <v>8</v>
      </c>
    </row>
    <row r="28" spans="2:19" ht="12.75">
      <c r="B28" s="11"/>
      <c r="G28" s="11"/>
      <c r="I28" s="11"/>
      <c r="K28" s="18" t="s">
        <v>35</v>
      </c>
      <c r="M28" s="18" t="s">
        <v>42</v>
      </c>
      <c r="Q28" s="18" t="s">
        <v>43</v>
      </c>
      <c r="S28" s="8"/>
    </row>
    <row r="29" spans="11:17" ht="12.75">
      <c r="K29" s="4"/>
      <c r="M29" s="4"/>
      <c r="Q29" s="4"/>
    </row>
    <row r="30" spans="2:19" ht="12.75">
      <c r="B30" s="15">
        <v>38701</v>
      </c>
      <c r="G30" s="9">
        <f>G18</f>
        <v>5000000</v>
      </c>
      <c r="I30" s="1">
        <f>I18</f>
        <v>40162</v>
      </c>
      <c r="K30" s="17">
        <f>I30-B30</f>
        <v>1461</v>
      </c>
      <c r="M30" s="16">
        <v>0.6</v>
      </c>
      <c r="Q30" s="16">
        <v>0.15</v>
      </c>
      <c r="S30" s="2">
        <f>G30*K30*Q30/36000</f>
        <v>30437.5</v>
      </c>
    </row>
    <row r="31" spans="11:17" ht="12.75">
      <c r="K31" s="4"/>
      <c r="M31" s="4"/>
      <c r="Q31" s="4"/>
    </row>
    <row r="32" spans="11:19" ht="12.75">
      <c r="K32" s="4" t="s">
        <v>41</v>
      </c>
      <c r="M32" s="4" t="s">
        <v>37</v>
      </c>
      <c r="Q32" s="4"/>
      <c r="S32" s="14" t="s">
        <v>30</v>
      </c>
    </row>
    <row r="33" spans="13:17" ht="12.75">
      <c r="M33" s="4" t="s">
        <v>44</v>
      </c>
      <c r="Q33" s="4"/>
    </row>
  </sheetData>
  <printOptions/>
  <pageMargins left="0.75" right="0.75" top="1" bottom="1" header="0.5" footer="0.5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D54"/>
  <sheetViews>
    <sheetView tabSelected="1" workbookViewId="0" topLeftCell="F1">
      <selection activeCell="M42" sqref="M42"/>
    </sheetView>
  </sheetViews>
  <sheetFormatPr defaultColWidth="9.140625" defaultRowHeight="12.75"/>
  <cols>
    <col min="1" max="1" width="1.7109375" style="0" customWidth="1"/>
    <col min="2" max="2" width="1.421875" style="0" customWidth="1"/>
    <col min="3" max="3" width="10.7109375" style="0" customWidth="1"/>
    <col min="4" max="5" width="4.140625" style="0" customWidth="1"/>
    <col min="6" max="6" width="1.8515625" style="0" customWidth="1"/>
    <col min="7" max="7" width="10.421875" style="0" customWidth="1"/>
    <col min="8" max="8" width="1.8515625" style="0" customWidth="1"/>
    <col min="9" max="9" width="10.8515625" style="0" customWidth="1"/>
    <col min="10" max="10" width="1.8515625" style="0" customWidth="1"/>
    <col min="11" max="11" width="11.28125" style="0" customWidth="1"/>
    <col min="12" max="12" width="2.140625" style="0" customWidth="1"/>
    <col min="13" max="13" width="11.8515625" style="2" customWidth="1"/>
    <col min="14" max="14" width="1.8515625" style="0" customWidth="1"/>
    <col min="15" max="15" width="11.00390625" style="0" customWidth="1"/>
    <col min="16" max="16" width="1.8515625" style="0" customWidth="1"/>
    <col min="17" max="17" width="11.421875" style="0" customWidth="1"/>
    <col min="18" max="18" width="1.8515625" style="0" customWidth="1"/>
    <col min="19" max="19" width="5.57421875" style="0" customWidth="1"/>
    <col min="20" max="21" width="1.7109375" style="0" customWidth="1"/>
    <col min="22" max="22" width="10.57421875" style="7" bestFit="1" customWidth="1"/>
    <col min="23" max="23" width="1.7109375" style="0" customWidth="1"/>
    <col min="25" max="25" width="1.8515625" style="0" customWidth="1"/>
    <col min="26" max="26" width="14.8515625" style="0" customWidth="1"/>
    <col min="27" max="27" width="2.57421875" style="0" customWidth="1"/>
    <col min="28" max="28" width="10.140625" style="2" customWidth="1"/>
    <col min="29" max="29" width="2.8515625" style="0" customWidth="1"/>
    <col min="30" max="30" width="18.421875" style="2" customWidth="1"/>
    <col min="31" max="31" width="9.421875" style="0" customWidth="1"/>
  </cols>
  <sheetData>
    <row r="1" spans="3:4" ht="12.75">
      <c r="C1" s="20" t="s">
        <v>48</v>
      </c>
      <c r="D1" s="20"/>
    </row>
    <row r="3" spans="3:13" ht="12.75">
      <c r="C3" s="6" t="s">
        <v>36</v>
      </c>
      <c r="D3" s="6"/>
      <c r="I3" t="s">
        <v>45</v>
      </c>
      <c r="M3" s="2" t="s">
        <v>54</v>
      </c>
    </row>
    <row r="5" spans="3:28" ht="12.75">
      <c r="C5" s="4" t="s">
        <v>9</v>
      </c>
      <c r="D5" s="4"/>
      <c r="E5" s="4" t="s">
        <v>10</v>
      </c>
      <c r="I5" s="4" t="s">
        <v>11</v>
      </c>
      <c r="M5" s="14" t="s">
        <v>12</v>
      </c>
      <c r="O5" s="4" t="s">
        <v>13</v>
      </c>
      <c r="S5" s="4" t="s">
        <v>14</v>
      </c>
      <c r="V5" s="25" t="s">
        <v>15</v>
      </c>
      <c r="X5" s="14" t="s">
        <v>16</v>
      </c>
      <c r="Z5" s="4" t="s">
        <v>26</v>
      </c>
      <c r="AB5" s="14" t="s">
        <v>27</v>
      </c>
    </row>
    <row r="7" spans="3:28" ht="12.75">
      <c r="C7" s="4" t="s">
        <v>1</v>
      </c>
      <c r="D7" s="4"/>
      <c r="E7" s="4" t="s">
        <v>24</v>
      </c>
      <c r="G7" t="s">
        <v>50</v>
      </c>
      <c r="I7" s="4" t="s">
        <v>22</v>
      </c>
      <c r="J7" s="4"/>
      <c r="K7" s="4" t="s">
        <v>51</v>
      </c>
      <c r="L7" s="4"/>
      <c r="M7" s="14" t="s">
        <v>0</v>
      </c>
      <c r="N7" s="4"/>
      <c r="O7" s="4" t="s">
        <v>20</v>
      </c>
      <c r="P7" s="4"/>
      <c r="Q7" s="4" t="s">
        <v>51</v>
      </c>
      <c r="R7" s="4"/>
      <c r="S7" s="4" t="s">
        <v>4</v>
      </c>
      <c r="T7" s="4"/>
      <c r="U7" s="4"/>
      <c r="V7" s="25" t="s">
        <v>2</v>
      </c>
      <c r="W7" s="4"/>
      <c r="X7" s="4" t="s">
        <v>19</v>
      </c>
      <c r="Y7" s="4"/>
      <c r="Z7" s="4" t="s">
        <v>5</v>
      </c>
      <c r="AA7" s="4"/>
      <c r="AB7" s="4" t="s">
        <v>5</v>
      </c>
    </row>
    <row r="8" spans="3:28" ht="12.75">
      <c r="C8" s="4"/>
      <c r="D8" s="4"/>
      <c r="E8" s="4" t="s">
        <v>25</v>
      </c>
      <c r="G8" t="s">
        <v>21</v>
      </c>
      <c r="I8" s="4" t="s">
        <v>23</v>
      </c>
      <c r="J8" s="4"/>
      <c r="K8" s="4" t="s">
        <v>52</v>
      </c>
      <c r="L8" s="4"/>
      <c r="M8" s="14"/>
      <c r="N8" s="4"/>
      <c r="O8" s="4" t="s">
        <v>21</v>
      </c>
      <c r="P8" s="4"/>
      <c r="Q8" s="4" t="s">
        <v>53</v>
      </c>
      <c r="R8" s="4"/>
      <c r="S8" s="4"/>
      <c r="T8" s="4"/>
      <c r="U8" s="4"/>
      <c r="V8" s="25" t="s">
        <v>49</v>
      </c>
      <c r="W8" s="4"/>
      <c r="X8" s="4"/>
      <c r="Y8" s="4"/>
      <c r="Z8" s="4" t="s">
        <v>6</v>
      </c>
      <c r="AA8" s="4"/>
      <c r="AB8" s="4" t="s">
        <v>6</v>
      </c>
    </row>
    <row r="9" spans="3:28" ht="12.75">
      <c r="C9" s="11"/>
      <c r="D9" s="11"/>
      <c r="E9" s="11"/>
      <c r="G9" s="11"/>
      <c r="I9" s="18"/>
      <c r="J9" s="4"/>
      <c r="K9" s="18"/>
      <c r="L9" s="4"/>
      <c r="M9" s="19"/>
      <c r="N9" s="4"/>
      <c r="O9" s="18"/>
      <c r="P9" s="4"/>
      <c r="Q9" s="18"/>
      <c r="R9" s="4"/>
      <c r="S9" s="18"/>
      <c r="T9" s="4"/>
      <c r="U9" s="4"/>
      <c r="V9" s="26"/>
      <c r="W9" s="4"/>
      <c r="X9" s="18"/>
      <c r="Y9" s="4"/>
      <c r="Z9" s="18" t="s">
        <v>7</v>
      </c>
      <c r="AA9" s="4"/>
      <c r="AB9" s="18" t="s">
        <v>8</v>
      </c>
    </row>
    <row r="10" spans="6:8" ht="12.75">
      <c r="F10" s="1"/>
      <c r="G10" s="1"/>
      <c r="H10" s="1"/>
    </row>
    <row r="11" spans="3:9" ht="12.75">
      <c r="C11" s="15">
        <v>38639</v>
      </c>
      <c r="D11" s="15"/>
      <c r="I11" s="1"/>
    </row>
    <row r="12" spans="4:26" ht="12.75">
      <c r="D12">
        <v>80</v>
      </c>
      <c r="E12">
        <v>1</v>
      </c>
      <c r="G12" s="1">
        <v>38639</v>
      </c>
      <c r="I12" s="1">
        <v>38643</v>
      </c>
      <c r="K12" s="10">
        <v>38643</v>
      </c>
      <c r="L12" s="1"/>
      <c r="M12" s="2">
        <v>0.01</v>
      </c>
      <c r="O12" s="22">
        <v>38735</v>
      </c>
      <c r="Q12" s="10">
        <v>38735</v>
      </c>
      <c r="S12" s="5">
        <f>Q12-K12</f>
        <v>92</v>
      </c>
      <c r="X12" s="12">
        <v>3.05</v>
      </c>
      <c r="Z12" s="12"/>
    </row>
    <row r="13" spans="4:26" ht="12.75">
      <c r="D13">
        <v>81</v>
      </c>
      <c r="E13">
        <v>2</v>
      </c>
      <c r="G13" s="1">
        <v>38733</v>
      </c>
      <c r="I13" s="1">
        <v>38735</v>
      </c>
      <c r="K13" s="10">
        <v>38735</v>
      </c>
      <c r="L13" s="1"/>
      <c r="M13" s="2">
        <v>0.01</v>
      </c>
      <c r="O13" s="22">
        <v>38825</v>
      </c>
      <c r="Q13" s="10">
        <v>38825</v>
      </c>
      <c r="S13" s="5">
        <f aca="true" t="shared" si="0" ref="S13:S39">Q13-K13</f>
        <v>90</v>
      </c>
      <c r="X13" s="12">
        <v>3.05</v>
      </c>
      <c r="Z13" s="12"/>
    </row>
    <row r="14" spans="4:30" ht="12.75">
      <c r="D14">
        <v>82</v>
      </c>
      <c r="E14">
        <v>3</v>
      </c>
      <c r="G14" s="1">
        <v>38819</v>
      </c>
      <c r="I14" s="1">
        <v>38825</v>
      </c>
      <c r="K14" s="10">
        <v>38825</v>
      </c>
      <c r="L14" s="1"/>
      <c r="M14" s="2">
        <v>526382</v>
      </c>
      <c r="O14" s="22">
        <v>38916</v>
      </c>
      <c r="Q14" s="10">
        <v>38916</v>
      </c>
      <c r="S14" s="5">
        <f>Q14-K14</f>
        <v>91</v>
      </c>
      <c r="V14" s="7">
        <v>2.7383</v>
      </c>
      <c r="X14" s="12">
        <v>3.05</v>
      </c>
      <c r="Z14" s="27">
        <f>X14-V14</f>
        <v>0.31169999999999964</v>
      </c>
      <c r="AB14" s="2">
        <f>M14*S14*Z14/36000</f>
        <v>414.7407643166662</v>
      </c>
      <c r="AD14" s="28">
        <f>1/(1+V14/100*91/360)</f>
        <v>0.993125768263818</v>
      </c>
    </row>
    <row r="15" spans="4:28" ht="12.75">
      <c r="D15">
        <v>83</v>
      </c>
      <c r="E15">
        <v>4</v>
      </c>
      <c r="G15" s="1">
        <v>38912</v>
      </c>
      <c r="I15" s="1">
        <v>38916</v>
      </c>
      <c r="K15" s="10">
        <v>38916</v>
      </c>
      <c r="L15" s="1"/>
      <c r="M15" s="2">
        <v>526382</v>
      </c>
      <c r="O15" s="22">
        <v>39008</v>
      </c>
      <c r="Q15" s="10">
        <v>39008</v>
      </c>
      <c r="S15" s="5">
        <f t="shared" si="0"/>
        <v>92</v>
      </c>
      <c r="X15" s="12">
        <v>3.05</v>
      </c>
      <c r="Z15" s="12"/>
      <c r="AB15" s="3"/>
    </row>
    <row r="16" spans="4:30" ht="12.75">
      <c r="D16">
        <v>84</v>
      </c>
      <c r="E16">
        <v>5</v>
      </c>
      <c r="G16" s="1">
        <v>39006</v>
      </c>
      <c r="I16" s="1">
        <v>39008</v>
      </c>
      <c r="K16" s="10">
        <v>39008</v>
      </c>
      <c r="L16" s="1"/>
      <c r="M16" s="2">
        <v>1052764</v>
      </c>
      <c r="O16" s="22">
        <v>39100</v>
      </c>
      <c r="Q16" s="10">
        <v>39100</v>
      </c>
      <c r="S16" s="5">
        <f t="shared" si="0"/>
        <v>92</v>
      </c>
      <c r="X16" s="12">
        <v>3.05</v>
      </c>
      <c r="Z16" s="12"/>
      <c r="AB16" s="3"/>
      <c r="AD16" s="2">
        <f>AD14*AB14</f>
        <v>411.88974019231216</v>
      </c>
    </row>
    <row r="17" spans="4:28" ht="12.75">
      <c r="D17">
        <v>85</v>
      </c>
      <c r="E17">
        <v>6</v>
      </c>
      <c r="G17" s="1">
        <v>39098</v>
      </c>
      <c r="I17" s="1">
        <v>39100</v>
      </c>
      <c r="K17" s="10">
        <v>39100</v>
      </c>
      <c r="L17" s="1"/>
      <c r="M17" s="2">
        <v>1052764</v>
      </c>
      <c r="O17" s="22">
        <v>39190</v>
      </c>
      <c r="Q17" s="10">
        <v>39190</v>
      </c>
      <c r="S17" s="5">
        <f t="shared" si="0"/>
        <v>90</v>
      </c>
      <c r="X17" s="12">
        <v>3.05</v>
      </c>
      <c r="Z17" s="12"/>
      <c r="AB17" s="3"/>
    </row>
    <row r="18" spans="4:28" ht="12.75">
      <c r="D18">
        <v>86</v>
      </c>
      <c r="E18">
        <v>7</v>
      </c>
      <c r="G18" s="1">
        <v>39188</v>
      </c>
      <c r="I18" s="1">
        <v>39190</v>
      </c>
      <c r="K18" s="10">
        <v>39190</v>
      </c>
      <c r="L18" s="1"/>
      <c r="M18" s="2">
        <v>1381753</v>
      </c>
      <c r="O18" s="22">
        <v>39281</v>
      </c>
      <c r="Q18" s="10">
        <v>39281</v>
      </c>
      <c r="S18" s="5">
        <f t="shared" si="0"/>
        <v>91</v>
      </c>
      <c r="X18" s="12">
        <v>3.05</v>
      </c>
      <c r="Z18" s="12"/>
      <c r="AB18" s="3"/>
    </row>
    <row r="19" spans="4:28" ht="12.75">
      <c r="D19">
        <v>87</v>
      </c>
      <c r="E19">
        <v>8</v>
      </c>
      <c r="G19" s="1">
        <v>39279</v>
      </c>
      <c r="I19" s="1">
        <v>39281</v>
      </c>
      <c r="K19" s="10">
        <v>39281</v>
      </c>
      <c r="L19" s="1"/>
      <c r="M19" s="2">
        <v>1381753</v>
      </c>
      <c r="O19" s="22">
        <v>39373</v>
      </c>
      <c r="Q19" s="10">
        <v>39373</v>
      </c>
      <c r="S19" s="5">
        <f t="shared" si="0"/>
        <v>92</v>
      </c>
      <c r="X19" s="12">
        <v>3.05</v>
      </c>
      <c r="Z19" s="12"/>
      <c r="AB19" s="3"/>
    </row>
    <row r="20" spans="4:28" ht="12.75">
      <c r="D20">
        <v>88</v>
      </c>
      <c r="E20">
        <v>9</v>
      </c>
      <c r="G20" s="1">
        <v>39371</v>
      </c>
      <c r="I20" s="1">
        <v>39373</v>
      </c>
      <c r="K20" s="10">
        <v>39373</v>
      </c>
      <c r="L20" s="1"/>
      <c r="M20" s="2">
        <v>1710742</v>
      </c>
      <c r="O20" s="22">
        <v>39465</v>
      </c>
      <c r="Q20" s="10">
        <v>39465</v>
      </c>
      <c r="S20" s="5">
        <f t="shared" si="0"/>
        <v>92</v>
      </c>
      <c r="X20" s="12">
        <v>3.05</v>
      </c>
      <c r="Z20" s="12"/>
      <c r="AB20" s="3"/>
    </row>
    <row r="21" spans="4:28" ht="12.75">
      <c r="D21">
        <v>89</v>
      </c>
      <c r="E21">
        <v>10</v>
      </c>
      <c r="G21" s="1">
        <v>39463</v>
      </c>
      <c r="I21" s="1">
        <v>39465</v>
      </c>
      <c r="K21" s="10">
        <v>39465</v>
      </c>
      <c r="L21" s="1"/>
      <c r="M21" s="2">
        <v>1710742</v>
      </c>
      <c r="O21" s="22">
        <v>39556</v>
      </c>
      <c r="Q21" s="10">
        <v>39556</v>
      </c>
      <c r="S21" s="5">
        <f t="shared" si="0"/>
        <v>91</v>
      </c>
      <c r="X21" s="12">
        <v>3.05</v>
      </c>
      <c r="Z21" s="12"/>
      <c r="AB21" s="3"/>
    </row>
    <row r="22" spans="4:28" ht="12.75">
      <c r="D22">
        <v>90</v>
      </c>
      <c r="E22">
        <v>11</v>
      </c>
      <c r="G22" s="1">
        <v>39554</v>
      </c>
      <c r="I22" s="1">
        <v>39556</v>
      </c>
      <c r="K22" s="10">
        <v>39556</v>
      </c>
      <c r="L22" s="1"/>
      <c r="M22" s="2">
        <v>1908135.5</v>
      </c>
      <c r="O22" s="22">
        <v>39647</v>
      </c>
      <c r="Q22" s="10">
        <v>39647</v>
      </c>
      <c r="S22" s="5">
        <f t="shared" si="0"/>
        <v>91</v>
      </c>
      <c r="X22" s="12">
        <v>3.05</v>
      </c>
      <c r="Z22" s="12"/>
      <c r="AB22" s="3"/>
    </row>
    <row r="23" spans="4:28" ht="12.75">
      <c r="D23">
        <v>91</v>
      </c>
      <c r="E23">
        <v>12</v>
      </c>
      <c r="G23" s="1">
        <v>39645</v>
      </c>
      <c r="I23" s="1">
        <v>39647</v>
      </c>
      <c r="K23" s="10">
        <v>39647</v>
      </c>
      <c r="L23" s="1"/>
      <c r="M23" s="2">
        <v>1908135.5</v>
      </c>
      <c r="O23" s="22">
        <v>39739</v>
      </c>
      <c r="Q23" s="10">
        <v>39741</v>
      </c>
      <c r="S23" s="5">
        <f t="shared" si="0"/>
        <v>94</v>
      </c>
      <c r="X23" s="12">
        <v>3.05</v>
      </c>
      <c r="Z23" s="12"/>
      <c r="AB23" s="3"/>
    </row>
    <row r="24" spans="4:28" ht="12.75">
      <c r="D24">
        <v>92</v>
      </c>
      <c r="E24">
        <v>13</v>
      </c>
      <c r="G24" s="1">
        <v>39737</v>
      </c>
      <c r="I24" s="1">
        <v>39739</v>
      </c>
      <c r="K24" s="10">
        <v>39741</v>
      </c>
      <c r="L24" s="1"/>
      <c r="M24" s="2">
        <v>2105529</v>
      </c>
      <c r="O24" s="22">
        <v>39831</v>
      </c>
      <c r="Q24" s="10">
        <v>39832</v>
      </c>
      <c r="S24" s="5">
        <f t="shared" si="0"/>
        <v>91</v>
      </c>
      <c r="X24" s="12">
        <v>3.05</v>
      </c>
      <c r="Z24" s="12"/>
      <c r="AB24" s="21"/>
    </row>
    <row r="25" spans="4:28" ht="12.75">
      <c r="D25">
        <v>93</v>
      </c>
      <c r="E25">
        <v>14</v>
      </c>
      <c r="G25" s="1">
        <v>39828</v>
      </c>
      <c r="I25" s="1">
        <v>39831</v>
      </c>
      <c r="K25" s="10">
        <v>39832</v>
      </c>
      <c r="L25" s="1"/>
      <c r="M25" s="2">
        <v>2105529</v>
      </c>
      <c r="O25" s="22">
        <v>39921</v>
      </c>
      <c r="Q25" s="10">
        <v>39923</v>
      </c>
      <c r="S25" s="5">
        <f t="shared" si="0"/>
        <v>91</v>
      </c>
      <c r="X25" s="12">
        <v>3.05</v>
      </c>
      <c r="Z25" s="12"/>
      <c r="AB25" s="21"/>
    </row>
    <row r="26" spans="4:28" ht="12.75">
      <c r="D26">
        <v>94</v>
      </c>
      <c r="E26">
        <v>15</v>
      </c>
      <c r="G26" s="1">
        <v>39919</v>
      </c>
      <c r="I26" s="1">
        <v>39921</v>
      </c>
      <c r="K26" s="10">
        <v>39923</v>
      </c>
      <c r="L26" s="1"/>
      <c r="M26" s="2">
        <v>2237124.5</v>
      </c>
      <c r="O26" s="22">
        <v>40012</v>
      </c>
      <c r="Q26" s="10">
        <v>40014</v>
      </c>
      <c r="S26" s="5">
        <f t="shared" si="0"/>
        <v>91</v>
      </c>
      <c r="X26" s="12">
        <v>3.05</v>
      </c>
      <c r="Z26" s="12"/>
      <c r="AB26" s="3"/>
    </row>
    <row r="27" spans="4:28" ht="12.75">
      <c r="D27">
        <v>95</v>
      </c>
      <c r="E27">
        <v>16</v>
      </c>
      <c r="G27" s="1">
        <v>40010</v>
      </c>
      <c r="I27" s="1">
        <v>40012</v>
      </c>
      <c r="K27" s="10">
        <v>40014</v>
      </c>
      <c r="L27" s="1"/>
      <c r="M27" s="2">
        <v>2237124.5</v>
      </c>
      <c r="O27" s="22">
        <v>40104</v>
      </c>
      <c r="Q27" s="10">
        <v>40105</v>
      </c>
      <c r="S27" s="5">
        <f t="shared" si="0"/>
        <v>91</v>
      </c>
      <c r="X27" s="12">
        <v>3.05</v>
      </c>
      <c r="Z27" s="12"/>
      <c r="AB27" s="3"/>
    </row>
    <row r="28" spans="4:28" ht="12.75">
      <c r="D28">
        <v>96</v>
      </c>
      <c r="E28">
        <v>17</v>
      </c>
      <c r="G28" s="1">
        <v>40101</v>
      </c>
      <c r="I28" s="1">
        <v>40104</v>
      </c>
      <c r="K28" s="10">
        <v>40105</v>
      </c>
      <c r="L28" s="1"/>
      <c r="M28" s="2">
        <v>2368720</v>
      </c>
      <c r="O28" s="22">
        <v>40196</v>
      </c>
      <c r="Q28" s="10">
        <v>40196</v>
      </c>
      <c r="S28" s="5">
        <f t="shared" si="0"/>
        <v>91</v>
      </c>
      <c r="X28" s="12">
        <v>3.05</v>
      </c>
      <c r="Z28" s="12"/>
      <c r="AB28" s="3"/>
    </row>
    <row r="29" spans="4:28" ht="12.75">
      <c r="D29">
        <v>97</v>
      </c>
      <c r="E29">
        <v>18</v>
      </c>
      <c r="G29" s="1">
        <v>40192</v>
      </c>
      <c r="I29" s="1">
        <v>40196</v>
      </c>
      <c r="K29" s="10">
        <v>40196</v>
      </c>
      <c r="L29" s="1"/>
      <c r="M29" s="2">
        <v>2368720</v>
      </c>
      <c r="O29" s="22">
        <v>40286</v>
      </c>
      <c r="Q29" s="10">
        <v>40287</v>
      </c>
      <c r="S29" s="5">
        <f t="shared" si="0"/>
        <v>91</v>
      </c>
      <c r="X29" s="12">
        <v>3.05</v>
      </c>
      <c r="Z29" s="12"/>
      <c r="AB29" s="3"/>
    </row>
    <row r="30" spans="4:28" ht="12.75">
      <c r="D30">
        <v>98</v>
      </c>
      <c r="E30">
        <v>19</v>
      </c>
      <c r="G30" s="1">
        <v>40283</v>
      </c>
      <c r="I30" s="1">
        <v>40286</v>
      </c>
      <c r="K30" s="10">
        <v>40287</v>
      </c>
      <c r="L30" s="1"/>
      <c r="M30" s="2">
        <v>2434517.5</v>
      </c>
      <c r="O30" s="22">
        <v>40377</v>
      </c>
      <c r="Q30" s="10">
        <v>40378</v>
      </c>
      <c r="S30" s="5">
        <f t="shared" si="0"/>
        <v>91</v>
      </c>
      <c r="X30" s="12">
        <v>3.05</v>
      </c>
      <c r="Z30" s="12"/>
      <c r="AB30" s="3"/>
    </row>
    <row r="31" spans="4:28" ht="12.75">
      <c r="D31">
        <v>99</v>
      </c>
      <c r="E31">
        <v>20</v>
      </c>
      <c r="G31" s="1">
        <v>40374</v>
      </c>
      <c r="I31" s="1">
        <v>40377</v>
      </c>
      <c r="K31" s="10">
        <v>40378</v>
      </c>
      <c r="L31" s="1"/>
      <c r="M31" s="2">
        <v>2434517.5</v>
      </c>
      <c r="O31" s="22">
        <v>40469</v>
      </c>
      <c r="Q31" s="10">
        <v>40469</v>
      </c>
      <c r="S31" s="5">
        <f t="shared" si="0"/>
        <v>91</v>
      </c>
      <c r="X31" s="12">
        <v>3.05</v>
      </c>
      <c r="Z31" s="12"/>
      <c r="AB31" s="3"/>
    </row>
    <row r="32" spans="4:28" ht="12.75">
      <c r="D32">
        <v>100</v>
      </c>
      <c r="E32">
        <v>21</v>
      </c>
      <c r="G32" s="1">
        <v>40465</v>
      </c>
      <c r="I32" s="1">
        <v>40469</v>
      </c>
      <c r="K32" s="10">
        <v>40469</v>
      </c>
      <c r="L32" s="1"/>
      <c r="M32" s="2">
        <v>2500315</v>
      </c>
      <c r="O32" s="22">
        <v>40561</v>
      </c>
      <c r="Q32" s="10">
        <v>40561</v>
      </c>
      <c r="S32" s="5">
        <f t="shared" si="0"/>
        <v>92</v>
      </c>
      <c r="X32" s="12">
        <v>3.05</v>
      </c>
      <c r="Z32" s="12"/>
      <c r="AB32" s="3"/>
    </row>
    <row r="33" spans="4:28" ht="12.75">
      <c r="D33">
        <v>101</v>
      </c>
      <c r="E33">
        <v>22</v>
      </c>
      <c r="G33" s="1">
        <v>40557</v>
      </c>
      <c r="I33" s="1">
        <v>40561</v>
      </c>
      <c r="K33" s="10">
        <v>40561</v>
      </c>
      <c r="L33" s="1"/>
      <c r="M33" s="2">
        <v>2500315</v>
      </c>
      <c r="O33" s="22">
        <v>40651</v>
      </c>
      <c r="Q33" s="10">
        <v>40651</v>
      </c>
      <c r="S33" s="5">
        <f t="shared" si="0"/>
        <v>90</v>
      </c>
      <c r="X33" s="12">
        <v>3.05</v>
      </c>
      <c r="Z33" s="12"/>
      <c r="AB33" s="3"/>
    </row>
    <row r="34" spans="4:28" ht="12.75">
      <c r="D34">
        <v>102</v>
      </c>
      <c r="E34">
        <v>23</v>
      </c>
      <c r="G34" s="1">
        <v>40647</v>
      </c>
      <c r="I34" s="1">
        <v>40651</v>
      </c>
      <c r="K34" s="10">
        <v>40651</v>
      </c>
      <c r="L34" s="1"/>
      <c r="M34" s="2">
        <v>2500315.5</v>
      </c>
      <c r="O34" s="22">
        <v>40742</v>
      </c>
      <c r="Q34" s="10">
        <v>40742</v>
      </c>
      <c r="S34" s="5">
        <f t="shared" si="0"/>
        <v>91</v>
      </c>
      <c r="X34" s="12">
        <v>3.05</v>
      </c>
      <c r="Z34" s="12"/>
      <c r="AB34" s="3"/>
    </row>
    <row r="35" spans="4:26" ht="12.75">
      <c r="D35">
        <v>103</v>
      </c>
      <c r="E35">
        <v>24</v>
      </c>
      <c r="G35" s="1">
        <v>40738</v>
      </c>
      <c r="I35" s="1">
        <v>40742</v>
      </c>
      <c r="K35" s="10">
        <v>40742</v>
      </c>
      <c r="L35" s="1"/>
      <c r="M35" s="2">
        <v>2500315.5</v>
      </c>
      <c r="O35" s="22">
        <v>40834</v>
      </c>
      <c r="Q35" s="10">
        <v>40834</v>
      </c>
      <c r="S35" s="5">
        <f t="shared" si="0"/>
        <v>92</v>
      </c>
      <c r="X35" s="12">
        <v>3.05</v>
      </c>
      <c r="Z35" s="12"/>
    </row>
    <row r="36" spans="4:26" ht="12.75">
      <c r="D36">
        <v>104</v>
      </c>
      <c r="E36">
        <v>25</v>
      </c>
      <c r="G36" s="1">
        <v>40830</v>
      </c>
      <c r="I36" s="1">
        <v>40834</v>
      </c>
      <c r="K36" s="10">
        <v>40834</v>
      </c>
      <c r="L36" s="1"/>
      <c r="M36" s="2">
        <v>2500316</v>
      </c>
      <c r="O36" s="22">
        <v>40926</v>
      </c>
      <c r="Q36" s="10">
        <v>40926</v>
      </c>
      <c r="S36" s="5">
        <f t="shared" si="0"/>
        <v>92</v>
      </c>
      <c r="X36" s="12">
        <v>3.05</v>
      </c>
      <c r="Z36" s="12"/>
    </row>
    <row r="37" spans="4:26" ht="12.75">
      <c r="D37">
        <v>105</v>
      </c>
      <c r="E37">
        <v>26</v>
      </c>
      <c r="G37" s="1">
        <v>40924</v>
      </c>
      <c r="I37" s="1">
        <v>40926</v>
      </c>
      <c r="K37" s="10">
        <v>40926</v>
      </c>
      <c r="L37" s="1"/>
      <c r="M37" s="2">
        <v>2500316</v>
      </c>
      <c r="O37" s="22">
        <v>41017</v>
      </c>
      <c r="Q37" s="10">
        <v>41017</v>
      </c>
      <c r="S37" s="5">
        <f t="shared" si="0"/>
        <v>91</v>
      </c>
      <c r="X37" s="12">
        <v>3.05</v>
      </c>
      <c r="Z37" s="12"/>
    </row>
    <row r="38" spans="4:26" ht="12.75">
      <c r="D38">
        <v>106</v>
      </c>
      <c r="E38">
        <v>27</v>
      </c>
      <c r="G38" s="1">
        <v>41015</v>
      </c>
      <c r="I38" s="1">
        <v>41017</v>
      </c>
      <c r="K38" s="10">
        <v>41017</v>
      </c>
      <c r="L38" s="1"/>
      <c r="M38" s="2">
        <v>2500316</v>
      </c>
      <c r="O38" s="22">
        <v>41108</v>
      </c>
      <c r="Q38" s="10">
        <v>41108</v>
      </c>
      <c r="S38" s="5">
        <f t="shared" si="0"/>
        <v>91</v>
      </c>
      <c r="X38" s="12">
        <v>3.05</v>
      </c>
      <c r="Z38" s="12"/>
    </row>
    <row r="39" spans="4:28" ht="12.75">
      <c r="D39">
        <v>107</v>
      </c>
      <c r="E39">
        <v>28</v>
      </c>
      <c r="G39" s="1">
        <v>41106</v>
      </c>
      <c r="I39" s="1">
        <v>41108</v>
      </c>
      <c r="K39" s="10">
        <v>41108</v>
      </c>
      <c r="L39" s="1"/>
      <c r="M39" s="2">
        <v>2500316</v>
      </c>
      <c r="O39" s="22">
        <v>41200</v>
      </c>
      <c r="Q39" s="10">
        <v>41200</v>
      </c>
      <c r="S39" s="5">
        <f t="shared" si="0"/>
        <v>92</v>
      </c>
      <c r="V39" s="7">
        <v>2.452</v>
      </c>
      <c r="X39" s="12">
        <v>3.05</v>
      </c>
      <c r="Z39" s="12"/>
      <c r="AB39" s="2">
        <f>M39*S39*X39/36000</f>
        <v>19488.574155555554</v>
      </c>
    </row>
    <row r="40" spans="9:26" ht="12.75">
      <c r="I40" s="1"/>
      <c r="O40" s="1"/>
      <c r="X40" s="12"/>
      <c r="Z40" s="12"/>
    </row>
    <row r="41" spans="19:28" ht="12.75">
      <c r="S41" s="4" t="s">
        <v>28</v>
      </c>
      <c r="V41" s="25" t="s">
        <v>18</v>
      </c>
      <c r="Z41" s="4" t="s">
        <v>29</v>
      </c>
      <c r="AB41" s="14" t="s">
        <v>30</v>
      </c>
    </row>
    <row r="42" spans="22:26" ht="12.75">
      <c r="V42" s="25" t="s">
        <v>17</v>
      </c>
      <c r="Z42" s="4" t="s">
        <v>46</v>
      </c>
    </row>
    <row r="43" ht="12.75">
      <c r="V43" s="25" t="s">
        <v>38</v>
      </c>
    </row>
    <row r="45" spans="3:4" ht="12.75">
      <c r="C45" s="6" t="s">
        <v>39</v>
      </c>
      <c r="D45" s="6"/>
    </row>
    <row r="47" spans="3:28" ht="12.75">
      <c r="C47" s="4" t="s">
        <v>1</v>
      </c>
      <c r="D47" s="4"/>
      <c r="M47" s="14" t="s">
        <v>0</v>
      </c>
      <c r="O47" s="4" t="s">
        <v>32</v>
      </c>
      <c r="S47" s="4" t="s">
        <v>33</v>
      </c>
      <c r="V47" s="25" t="s">
        <v>40</v>
      </c>
      <c r="Z47" s="4" t="s">
        <v>40</v>
      </c>
      <c r="AB47" s="4" t="s">
        <v>40</v>
      </c>
    </row>
    <row r="48" spans="15:28" ht="12.75">
      <c r="O48" s="4" t="s">
        <v>21</v>
      </c>
      <c r="S48" s="4" t="s">
        <v>34</v>
      </c>
      <c r="V48" s="25" t="s">
        <v>31</v>
      </c>
      <c r="Z48" s="4" t="s">
        <v>31</v>
      </c>
      <c r="AB48" s="4" t="s">
        <v>8</v>
      </c>
    </row>
    <row r="49" spans="3:28" ht="12.75">
      <c r="C49" s="11"/>
      <c r="D49" s="23"/>
      <c r="I49" s="24"/>
      <c r="K49">
        <v>2.7427</v>
      </c>
      <c r="M49" s="8"/>
      <c r="O49" s="11"/>
      <c r="S49" s="18" t="s">
        <v>35</v>
      </c>
      <c r="V49" s="26" t="s">
        <v>42</v>
      </c>
      <c r="Z49" s="18" t="s">
        <v>43</v>
      </c>
      <c r="AB49" s="8"/>
    </row>
    <row r="50" spans="11:26" ht="12.75">
      <c r="K50">
        <v>2.7383</v>
      </c>
      <c r="S50" s="4"/>
      <c r="V50" s="25"/>
      <c r="Z50" s="4"/>
    </row>
    <row r="51" spans="3:28" ht="12.75">
      <c r="C51" s="15">
        <f>C11</f>
        <v>38639</v>
      </c>
      <c r="D51" s="15"/>
      <c r="I51" s="24"/>
      <c r="K51">
        <f>K49-K50</f>
        <v>0.0043999999999999595</v>
      </c>
      <c r="M51" s="2">
        <f>M19</f>
        <v>1381753</v>
      </c>
      <c r="O51" s="1">
        <f>O39</f>
        <v>41200</v>
      </c>
      <c r="S51" s="17">
        <f>O51-C51</f>
        <v>2561</v>
      </c>
      <c r="V51" s="25">
        <v>0</v>
      </c>
      <c r="Z51" s="16">
        <v>0</v>
      </c>
      <c r="AB51" s="2">
        <f>M51*S51*Z51/36000</f>
        <v>0</v>
      </c>
    </row>
    <row r="52" spans="19:26" ht="12.75">
      <c r="S52" s="4"/>
      <c r="V52" s="25"/>
      <c r="Z52" s="4"/>
    </row>
    <row r="53" spans="19:28" ht="12.75">
      <c r="S53" s="4" t="s">
        <v>41</v>
      </c>
      <c r="V53" s="25" t="s">
        <v>37</v>
      </c>
      <c r="Z53" s="4"/>
      <c r="AB53" s="14" t="s">
        <v>30</v>
      </c>
    </row>
    <row r="54" spans="22:26" ht="12.75">
      <c r="V54" s="25" t="s">
        <v>44</v>
      </c>
      <c r="Z54" s="4"/>
    </row>
  </sheetData>
  <printOptions/>
  <pageMargins left="0.75" right="0.75" top="1" bottom="1" header="0.5" footer="0.5"/>
  <pageSetup horizontalDpi="600" verticalDpi="600" orientation="landscape" paperSize="9" scale="83" r:id="rId1"/>
  <rowBreaks count="1" manualBreakCount="1">
    <brk id="43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Blaas</cp:lastModifiedBy>
  <cp:lastPrinted>2005-12-23T08:38:24Z</cp:lastPrinted>
  <dcterms:created xsi:type="dcterms:W3CDTF">2005-02-04T21:08:17Z</dcterms:created>
  <dcterms:modified xsi:type="dcterms:W3CDTF">2006-01-17T09:09:16Z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981196220</vt:i4>
  </property>
  <property fmtid="{D5CDD505-2E9C-101B-9397-08002B2CF9AE}" pid="3" name="_EmailSubject">
    <vt:lpwstr/>
  </property>
  <property fmtid="{D5CDD505-2E9C-101B-9397-08002B2CF9AE}" pid="4" name="_AuthorEmail">
    <vt:lpwstr>h.rijn@bouwfonds.nl</vt:lpwstr>
  </property>
  <property fmtid="{D5CDD505-2E9C-101B-9397-08002B2CF9AE}" pid="5" name="_AuthorEmailDisplayName">
    <vt:lpwstr>Rijn, H. van, BMD</vt:lpwstr>
  </property>
  <property fmtid="{D5CDD505-2E9C-101B-9397-08002B2CF9AE}" pid="6" name="_PreviousAdHocReviewCycleID">
    <vt:i4>1275233881</vt:i4>
  </property>
</Properties>
</file>